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Δρομ μαθητων 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<sst xmlns="http://schemas.openxmlformats.org/spreadsheetml/2006/main" count="122" uniqueCount="66">
  <si>
    <t>α/α Δρομολόγια</t>
  </si>
  <si>
    <t xml:space="preserve">Τόπος παραλαβής </t>
  </si>
  <si>
    <t xml:space="preserve">Αριθμός μαθητών εξυπητερούμενων μονάδων </t>
  </si>
  <si>
    <t xml:space="preserve">Τόπος προορισμού </t>
  </si>
  <si>
    <t>Νηπιαγωγείο</t>
  </si>
  <si>
    <t xml:space="preserve">Δημοτικό </t>
  </si>
  <si>
    <t>Ολοήμερο</t>
  </si>
  <si>
    <t>Γυμνάσιο</t>
  </si>
  <si>
    <t>Λύκειο</t>
  </si>
  <si>
    <t xml:space="preserve">Είδος μεταφορικού μέσου </t>
  </si>
  <si>
    <t xml:space="preserve">Αριθμός στάσεων </t>
  </si>
  <si>
    <t>Εντός πόλεως</t>
  </si>
  <si>
    <t>Εκτός πόλεως με μικρή κλίση (0-5%)</t>
  </si>
  <si>
    <t>Σύνολο</t>
  </si>
  <si>
    <t>Μέγιστο ημερήσιο κόστος δρομολογίου (€)</t>
  </si>
  <si>
    <t>Αριθμός δρομολογίου το έτος</t>
  </si>
  <si>
    <t>Μέγιστο ετήσιο κόστος δρομολογίου (€)</t>
  </si>
  <si>
    <t xml:space="preserve">Απαιτούμενη εγγυητική επιστολή συμμετοχής </t>
  </si>
  <si>
    <t xml:space="preserve">Kατάσταση δρομολογίων μεταφοράς μαθητών Δήμου Αγιάς </t>
  </si>
  <si>
    <t>Ετήσιο κόστος  (€)</t>
  </si>
  <si>
    <t>Με ΦΠΑ 13%</t>
  </si>
  <si>
    <t>Εκτός πόλεως με μεγάλη  κλίση (&gt;5%)</t>
  </si>
  <si>
    <t xml:space="preserve">Παλαιόπυργο </t>
  </si>
  <si>
    <t>ΤΑΞΙ</t>
  </si>
  <si>
    <t>Ομόλιο</t>
  </si>
  <si>
    <t>Αγιόκαμπο</t>
  </si>
  <si>
    <t xml:space="preserve">Σωτηρίτσα </t>
  </si>
  <si>
    <t xml:space="preserve">Βελίκα -Αγιόκαμπο </t>
  </si>
  <si>
    <t xml:space="preserve">Πολυδέντρι -Σκήτη </t>
  </si>
  <si>
    <t>ΛΕΟΦΩΡΕΙΟ</t>
  </si>
  <si>
    <t xml:space="preserve">Βελίκα -Αγιόκαμπο -Σωτηρίτσα </t>
  </si>
  <si>
    <t xml:space="preserve">Δήμητρα </t>
  </si>
  <si>
    <t xml:space="preserve">Αμυγδαλή-Καστρί-Νεοχώρι </t>
  </si>
  <si>
    <t xml:space="preserve">Μαρμαρίνη </t>
  </si>
  <si>
    <t>Ποταμιά</t>
  </si>
  <si>
    <t>2ο Δ.Σ.</t>
  </si>
  <si>
    <t>1ο Νηπιαγωγείο</t>
  </si>
  <si>
    <t>2ο Νηπιαγωγείο</t>
  </si>
  <si>
    <t>Μεγαλόβρυσο -Μεταξοχώρι-Νερόμυλοι</t>
  </si>
  <si>
    <t>Πρινιά</t>
  </si>
  <si>
    <t xml:space="preserve">Ανάβρα </t>
  </si>
  <si>
    <t xml:space="preserve">Γερακάρι-Αετόλοφο-Ανάβρα </t>
  </si>
  <si>
    <t>Έμφορτα χιλιόμετρα</t>
  </si>
  <si>
    <t xml:space="preserve">Αμυγδαλή </t>
  </si>
  <si>
    <t xml:space="preserve">Ελαφος </t>
  </si>
  <si>
    <t>Κόκκινο Νερό</t>
  </si>
  <si>
    <t>Καρίτσα</t>
  </si>
  <si>
    <t>Γερακάρι</t>
  </si>
  <si>
    <t>Αετόλοφο</t>
  </si>
  <si>
    <t xml:space="preserve">Βελίκα -Αγιόκαμπο -Σωτηρίτσα -Σκήτη </t>
  </si>
  <si>
    <t xml:space="preserve">Γυμνάσιο -Λύκειο Αγιάς </t>
  </si>
  <si>
    <t xml:space="preserve">Αετόλοφος-Ανάβρα  </t>
  </si>
  <si>
    <t xml:space="preserve">Μαρμαρίνη -Ελευθέριο -Γερακάρι </t>
  </si>
  <si>
    <t>2ο Δ.Σ.-Γυμνάσιο-Λύκειο</t>
  </si>
  <si>
    <t>Δήμητρα</t>
  </si>
  <si>
    <t xml:space="preserve">Μελιβοία </t>
  </si>
  <si>
    <t>Καλαμάκι-Αμυγδαλή-Καστρί-Νεοχώρι</t>
  </si>
  <si>
    <t>Μέγιστο ημερήσιο κόστος δρομολογίου  με επιστροφή (€)</t>
  </si>
  <si>
    <t>Αγιά</t>
  </si>
  <si>
    <t>ΣΥΝΤΑΧΘΗΚΕ</t>
  </si>
  <si>
    <t>ΕΛΕΓΧΘΗΚΕ &amp; ΘΕΩΡΗΘΗΚΕ</t>
  </si>
  <si>
    <t>Ντελής Αλέξανδρος</t>
  </si>
  <si>
    <r>
      <t>Σπανός Ιωάννης</t>
    </r>
    <r>
      <rPr>
        <sz val="10"/>
        <rFont val="Verdana"/>
        <family val="2"/>
      </rPr>
      <t xml:space="preserve"> </t>
    </r>
  </si>
  <si>
    <t>ΕΓΚΡΙΘΗΚΕ</t>
  </si>
  <si>
    <t>Με την υπ’ αριθ. 99/12-8-2011 απόφαση της Οικονομικής Επιτροπής Δήμου Aγιάς</t>
  </si>
  <si>
    <t xml:space="preserve">ΠΡΟΥΠΟΛΟΓΙΣΜΟΣ ΜΕ ΔΙΚΑΙΩΜΑΤΑ ΠΡΟΑΙΡΕΣΗΣ 20% (χωρίς ΦΠΑ) =(1,20x ΕΤΗΣΙΟ ΚΟΣΤΟΣ) =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</si>
</sst>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0">
    <font>
      <sz val="10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  <font>
      <b/>
      <i/>
      <sz val="11"/>
      <name val="Arial Greek"/>
      <family val="0"/>
    </font>
    <font>
      <b/>
      <i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26"/>
      <name val="Arial Greek"/>
      <family val="0"/>
    </font>
    <font>
      <sz val="10"/>
      <name val="Times New Roman"/>
      <family val="1"/>
    </font>
    <font>
      <sz val="10.5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7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1" applyNumberFormat="0" applyAlignment="0" applyProtection="0"/>
    <xf numFmtId="0" fontId="8" fillId="16" borderId="2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24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22" borderId="10" xfId="0" applyFont="1" applyFill="1" applyBorder="1" applyAlignment="1">
      <alignment wrapText="1"/>
    </xf>
    <xf numFmtId="0" fontId="2" fillId="22" borderId="10" xfId="0" applyFont="1" applyFill="1" applyBorder="1" applyAlignment="1">
      <alignment/>
    </xf>
    <xf numFmtId="0" fontId="4" fillId="22" borderId="10" xfId="0" applyFont="1" applyFill="1" applyBorder="1" applyAlignment="1">
      <alignment wrapText="1"/>
    </xf>
    <xf numFmtId="0" fontId="0" fillId="24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3" fillId="24" borderId="12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3" fillId="0" borderId="0" xfId="0" applyFont="1" applyAlignment="1">
      <alignment wrapText="1"/>
    </xf>
    <xf numFmtId="0" fontId="26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" fillId="0" borderId="14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26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14" fontId="0" fillId="0" borderId="0" xfId="0" applyNumberForma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="75" zoomScaleNormal="75" zoomScalePageLayoutView="0" workbookViewId="0" topLeftCell="C4">
      <selection activeCell="F47" sqref="F47"/>
    </sheetView>
  </sheetViews>
  <sheetFormatPr defaultColWidth="9.00390625" defaultRowHeight="12.75"/>
  <cols>
    <col min="1" max="1" width="7.75390625" style="0" customWidth="1"/>
    <col min="2" max="2" width="25.75390625" style="0" customWidth="1"/>
    <col min="3" max="3" width="14.75390625" style="0" customWidth="1"/>
    <col min="4" max="4" width="9.00390625" style="0" customWidth="1"/>
    <col min="5" max="5" width="9.875" style="0" bestFit="1" customWidth="1"/>
    <col min="6" max="6" width="6.375" style="0" customWidth="1"/>
    <col min="7" max="7" width="6.75390625" style="0" customWidth="1"/>
    <col min="8" max="8" width="6.875" style="0" customWidth="1"/>
    <col min="9" max="9" width="12.625" style="0" customWidth="1"/>
    <col min="10" max="10" width="9.75390625" style="0" customWidth="1"/>
    <col min="11" max="11" width="8.25390625" style="0" customWidth="1"/>
    <col min="12" max="12" width="10.125" style="0" customWidth="1"/>
    <col min="13" max="13" width="8.875" style="0" customWidth="1"/>
    <col min="14" max="14" width="10.375" style="0" bestFit="1" customWidth="1"/>
    <col min="15" max="15" width="9.875" style="0" customWidth="1"/>
    <col min="16" max="16" width="12.625" style="0" customWidth="1"/>
    <col min="17" max="17" width="11.125" style="0" customWidth="1"/>
    <col min="18" max="18" width="9.75390625" style="0" customWidth="1"/>
    <col min="19" max="19" width="13.125" style="0" customWidth="1"/>
  </cols>
  <sheetData>
    <row r="1" spans="1:19" ht="24.7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55.5" customHeight="1">
      <c r="A2" s="2"/>
      <c r="B2" s="2"/>
      <c r="C2" s="2"/>
      <c r="D2" s="20" t="s">
        <v>2</v>
      </c>
      <c r="E2" s="21"/>
      <c r="F2" s="21"/>
      <c r="G2" s="21"/>
      <c r="H2" s="22"/>
      <c r="I2" s="2"/>
      <c r="J2" s="2"/>
      <c r="K2" s="23" t="s">
        <v>42</v>
      </c>
      <c r="L2" s="23"/>
      <c r="M2" s="23"/>
      <c r="N2" s="23"/>
      <c r="O2" s="8"/>
      <c r="P2" s="8"/>
      <c r="Q2" s="8"/>
      <c r="R2" s="8"/>
      <c r="S2" s="8"/>
    </row>
    <row r="3" spans="1:19" ht="82.5" customHeight="1">
      <c r="A3" s="5" t="s">
        <v>0</v>
      </c>
      <c r="B3" s="5" t="s">
        <v>1</v>
      </c>
      <c r="C3" s="5" t="s">
        <v>3</v>
      </c>
      <c r="D3" s="6" t="s">
        <v>4</v>
      </c>
      <c r="E3" s="6" t="s">
        <v>5</v>
      </c>
      <c r="F3" s="5" t="s">
        <v>6</v>
      </c>
      <c r="G3" s="5" t="s">
        <v>7</v>
      </c>
      <c r="H3" s="6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21</v>
      </c>
      <c r="N3" s="6" t="s">
        <v>13</v>
      </c>
      <c r="O3" s="7" t="s">
        <v>14</v>
      </c>
      <c r="P3" s="7" t="s">
        <v>57</v>
      </c>
      <c r="Q3" s="7" t="s">
        <v>15</v>
      </c>
      <c r="R3" s="7" t="s">
        <v>16</v>
      </c>
      <c r="S3" s="7" t="s">
        <v>17</v>
      </c>
    </row>
    <row r="4" spans="1:20" ht="12.75">
      <c r="A4" s="4">
        <v>1</v>
      </c>
      <c r="B4" s="1" t="s">
        <v>22</v>
      </c>
      <c r="C4" s="1" t="s">
        <v>24</v>
      </c>
      <c r="D4" s="1">
        <v>3</v>
      </c>
      <c r="E4" s="9"/>
      <c r="F4" s="1"/>
      <c r="G4" s="1"/>
      <c r="H4" s="1"/>
      <c r="I4" s="1" t="s">
        <v>23</v>
      </c>
      <c r="J4" s="1">
        <v>3</v>
      </c>
      <c r="K4" s="1"/>
      <c r="L4" s="1">
        <v>6</v>
      </c>
      <c r="M4" s="1"/>
      <c r="N4" s="1">
        <v>6</v>
      </c>
      <c r="O4" s="16">
        <v>4.45</v>
      </c>
      <c r="P4" s="16">
        <f>O4*2</f>
        <v>8.9</v>
      </c>
      <c r="Q4" s="1">
        <v>170</v>
      </c>
      <c r="R4" s="1">
        <f>P4*Q4</f>
        <v>1513</v>
      </c>
      <c r="S4" s="17">
        <f>R4*0.03</f>
        <v>45.39</v>
      </c>
      <c r="T4" s="1"/>
    </row>
    <row r="5" spans="1:19" ht="12.75">
      <c r="A5" s="4">
        <v>2</v>
      </c>
      <c r="B5" s="1" t="s">
        <v>22</v>
      </c>
      <c r="C5" s="1" t="s">
        <v>24</v>
      </c>
      <c r="D5" s="1"/>
      <c r="E5" s="1">
        <v>4</v>
      </c>
      <c r="F5" s="1"/>
      <c r="G5" s="1"/>
      <c r="H5" s="1"/>
      <c r="I5" s="1" t="s">
        <v>23</v>
      </c>
      <c r="J5" s="1">
        <v>4</v>
      </c>
      <c r="K5" s="1"/>
      <c r="L5" s="1">
        <v>6</v>
      </c>
      <c r="M5" s="1"/>
      <c r="N5" s="1">
        <v>6</v>
      </c>
      <c r="O5" s="16">
        <v>4.45</v>
      </c>
      <c r="P5" s="16">
        <f aca="true" t="shared" si="0" ref="P5:P33">O5*2</f>
        <v>8.9</v>
      </c>
      <c r="Q5" s="1">
        <v>170</v>
      </c>
      <c r="R5" s="1">
        <f aca="true" t="shared" si="1" ref="R5:R33">P5*Q5</f>
        <v>1513</v>
      </c>
      <c r="S5" s="17">
        <f aca="true" t="shared" si="2" ref="S5:S33">R5*0.03</f>
        <v>45.39</v>
      </c>
    </row>
    <row r="6" spans="1:19" ht="12.75">
      <c r="A6" s="4">
        <v>3</v>
      </c>
      <c r="B6" s="1" t="s">
        <v>22</v>
      </c>
      <c r="C6" s="1" t="s">
        <v>24</v>
      </c>
      <c r="D6" s="1"/>
      <c r="E6" s="1">
        <v>4</v>
      </c>
      <c r="F6" s="1"/>
      <c r="G6" s="1"/>
      <c r="H6" s="1"/>
      <c r="I6" s="1" t="s">
        <v>23</v>
      </c>
      <c r="J6" s="1">
        <v>4</v>
      </c>
      <c r="K6" s="1"/>
      <c r="L6" s="1">
        <v>6</v>
      </c>
      <c r="M6" s="1"/>
      <c r="N6" s="1">
        <v>6</v>
      </c>
      <c r="O6" s="16">
        <v>4.45</v>
      </c>
      <c r="P6" s="16">
        <f t="shared" si="0"/>
        <v>8.9</v>
      </c>
      <c r="Q6" s="1">
        <v>170</v>
      </c>
      <c r="R6" s="1">
        <f t="shared" si="1"/>
        <v>1513</v>
      </c>
      <c r="S6" s="17">
        <f t="shared" si="2"/>
        <v>45.39</v>
      </c>
    </row>
    <row r="7" spans="1:19" ht="12.75">
      <c r="A7" s="4">
        <v>4</v>
      </c>
      <c r="B7" s="1" t="s">
        <v>45</v>
      </c>
      <c r="C7" s="1" t="s">
        <v>46</v>
      </c>
      <c r="D7" s="1"/>
      <c r="E7" s="1"/>
      <c r="F7" s="1"/>
      <c r="G7" s="1">
        <v>2</v>
      </c>
      <c r="H7" s="1"/>
      <c r="I7" s="1" t="s">
        <v>23</v>
      </c>
      <c r="J7" s="1"/>
      <c r="K7" s="1"/>
      <c r="L7" s="1"/>
      <c r="M7" s="1">
        <v>8</v>
      </c>
      <c r="N7" s="1">
        <v>8</v>
      </c>
      <c r="O7" s="16">
        <v>7.15</v>
      </c>
      <c r="P7" s="16">
        <f t="shared" si="0"/>
        <v>14.3</v>
      </c>
      <c r="Q7" s="1">
        <v>170</v>
      </c>
      <c r="R7" s="1">
        <f t="shared" si="1"/>
        <v>2431</v>
      </c>
      <c r="S7" s="17">
        <f t="shared" si="2"/>
        <v>72.92999999999999</v>
      </c>
    </row>
    <row r="8" spans="1:19" ht="12.75">
      <c r="A8" s="4">
        <v>5</v>
      </c>
      <c r="B8" s="1" t="s">
        <v>25</v>
      </c>
      <c r="C8" s="1" t="s">
        <v>26</v>
      </c>
      <c r="D8" s="1">
        <v>4</v>
      </c>
      <c r="E8" s="1"/>
      <c r="F8" s="1"/>
      <c r="G8" s="1"/>
      <c r="H8" s="1"/>
      <c r="I8" s="1" t="s">
        <v>23</v>
      </c>
      <c r="J8" s="1"/>
      <c r="K8" s="1"/>
      <c r="L8" s="1">
        <v>3</v>
      </c>
      <c r="M8" s="1"/>
      <c r="N8" s="1">
        <v>3</v>
      </c>
      <c r="O8" s="16">
        <v>2.23</v>
      </c>
      <c r="P8" s="16">
        <f t="shared" si="0"/>
        <v>4.46</v>
      </c>
      <c r="Q8" s="1">
        <v>170</v>
      </c>
      <c r="R8" s="1">
        <f t="shared" si="1"/>
        <v>758.2</v>
      </c>
      <c r="S8" s="17">
        <f t="shared" si="2"/>
        <v>22.746000000000002</v>
      </c>
    </row>
    <row r="9" spans="1:19" ht="12.75">
      <c r="A9" s="4">
        <v>6</v>
      </c>
      <c r="B9" s="1" t="s">
        <v>27</v>
      </c>
      <c r="C9" s="1" t="s">
        <v>26</v>
      </c>
      <c r="D9" s="1">
        <v>3</v>
      </c>
      <c r="E9" s="1"/>
      <c r="F9" s="1"/>
      <c r="G9" s="1"/>
      <c r="H9" s="1"/>
      <c r="I9" s="1" t="s">
        <v>23</v>
      </c>
      <c r="J9" s="1"/>
      <c r="K9" s="1"/>
      <c r="L9" s="1">
        <v>9</v>
      </c>
      <c r="M9" s="1"/>
      <c r="N9" s="1">
        <v>9</v>
      </c>
      <c r="O9" s="16">
        <v>6.68</v>
      </c>
      <c r="P9" s="16">
        <f t="shared" si="0"/>
        <v>13.36</v>
      </c>
      <c r="Q9" s="1">
        <v>170</v>
      </c>
      <c r="R9" s="1">
        <f t="shared" si="1"/>
        <v>2271.2</v>
      </c>
      <c r="S9" s="17">
        <f t="shared" si="2"/>
        <v>68.136</v>
      </c>
    </row>
    <row r="10" spans="1:19" ht="12.75">
      <c r="A10" s="4">
        <v>7</v>
      </c>
      <c r="B10" s="1" t="s">
        <v>28</v>
      </c>
      <c r="C10" s="1" t="s">
        <v>26</v>
      </c>
      <c r="D10" s="1">
        <v>4</v>
      </c>
      <c r="E10" s="1"/>
      <c r="F10" s="1"/>
      <c r="G10" s="1"/>
      <c r="H10" s="1"/>
      <c r="I10" s="1" t="s">
        <v>23</v>
      </c>
      <c r="J10" s="1"/>
      <c r="K10" s="1"/>
      <c r="L10" s="1"/>
      <c r="M10" s="1">
        <v>12</v>
      </c>
      <c r="N10" s="1">
        <v>12</v>
      </c>
      <c r="O10" s="16">
        <v>10.72</v>
      </c>
      <c r="P10" s="16">
        <f t="shared" si="0"/>
        <v>21.44</v>
      </c>
      <c r="Q10" s="1">
        <v>170</v>
      </c>
      <c r="R10" s="1">
        <f t="shared" si="1"/>
        <v>3644.8</v>
      </c>
      <c r="S10" s="17">
        <f t="shared" si="2"/>
        <v>109.34400000000001</v>
      </c>
    </row>
    <row r="11" spans="1:19" ht="12.75">
      <c r="A11" s="4">
        <v>8</v>
      </c>
      <c r="B11" s="1" t="s">
        <v>28</v>
      </c>
      <c r="C11" s="1" t="s">
        <v>26</v>
      </c>
      <c r="D11" s="1"/>
      <c r="E11" s="1">
        <v>4</v>
      </c>
      <c r="F11" s="1"/>
      <c r="G11" s="1"/>
      <c r="H11" s="1"/>
      <c r="I11" s="1" t="s">
        <v>23</v>
      </c>
      <c r="J11" s="1"/>
      <c r="K11" s="1"/>
      <c r="L11" s="1"/>
      <c r="M11" s="1">
        <v>12</v>
      </c>
      <c r="N11" s="1">
        <v>12</v>
      </c>
      <c r="O11" s="16">
        <v>10.72</v>
      </c>
      <c r="P11" s="16">
        <f t="shared" si="0"/>
        <v>21.44</v>
      </c>
      <c r="Q11" s="1">
        <v>170</v>
      </c>
      <c r="R11" s="1">
        <f t="shared" si="1"/>
        <v>3644.8</v>
      </c>
      <c r="S11" s="17">
        <f t="shared" si="2"/>
        <v>109.34400000000001</v>
      </c>
    </row>
    <row r="12" spans="1:19" ht="25.5">
      <c r="A12" s="4">
        <v>9</v>
      </c>
      <c r="B12" s="3" t="s">
        <v>30</v>
      </c>
      <c r="C12" s="1" t="s">
        <v>26</v>
      </c>
      <c r="D12" s="1"/>
      <c r="E12" s="1">
        <v>28</v>
      </c>
      <c r="F12" s="1"/>
      <c r="G12" s="1"/>
      <c r="H12" s="1"/>
      <c r="I12" s="1" t="s">
        <v>29</v>
      </c>
      <c r="J12" s="1"/>
      <c r="K12" s="1"/>
      <c r="L12" s="1">
        <v>10</v>
      </c>
      <c r="M12" s="1"/>
      <c r="N12" s="1">
        <v>10</v>
      </c>
      <c r="O12" s="16">
        <v>22.15</v>
      </c>
      <c r="P12" s="16">
        <f t="shared" si="0"/>
        <v>44.3</v>
      </c>
      <c r="Q12" s="1">
        <v>170</v>
      </c>
      <c r="R12" s="1">
        <f t="shared" si="1"/>
        <v>7530.999999999999</v>
      </c>
      <c r="S12" s="17">
        <f t="shared" si="2"/>
        <v>225.92999999999998</v>
      </c>
    </row>
    <row r="13" spans="1:19" ht="12.75">
      <c r="A13" s="4">
        <v>10</v>
      </c>
      <c r="B13" s="3" t="s">
        <v>32</v>
      </c>
      <c r="C13" s="1" t="s">
        <v>31</v>
      </c>
      <c r="D13" s="12">
        <v>3</v>
      </c>
      <c r="E13" s="1"/>
      <c r="F13" s="1"/>
      <c r="G13" s="1"/>
      <c r="H13" s="1"/>
      <c r="I13" s="1" t="s">
        <v>23</v>
      </c>
      <c r="J13" s="1"/>
      <c r="K13" s="1"/>
      <c r="L13" s="1"/>
      <c r="M13" s="1"/>
      <c r="N13" s="1"/>
      <c r="O13" s="16">
        <v>9.65</v>
      </c>
      <c r="P13" s="16">
        <f t="shared" si="0"/>
        <v>19.3</v>
      </c>
      <c r="Q13" s="1">
        <v>170</v>
      </c>
      <c r="R13" s="1">
        <f t="shared" si="1"/>
        <v>3281</v>
      </c>
      <c r="S13" s="17">
        <f t="shared" si="2"/>
        <v>98.42999999999999</v>
      </c>
    </row>
    <row r="14" spans="1:19" ht="12.75">
      <c r="A14" s="4">
        <v>11</v>
      </c>
      <c r="B14" s="3" t="s">
        <v>32</v>
      </c>
      <c r="C14" s="1" t="s">
        <v>31</v>
      </c>
      <c r="D14" s="12">
        <v>3</v>
      </c>
      <c r="E14" s="1"/>
      <c r="F14" s="1"/>
      <c r="G14" s="1"/>
      <c r="H14" s="1"/>
      <c r="I14" s="1" t="s">
        <v>23</v>
      </c>
      <c r="J14" s="1"/>
      <c r="K14" s="1"/>
      <c r="L14" s="1"/>
      <c r="M14" s="1"/>
      <c r="N14" s="1"/>
      <c r="O14" s="16">
        <v>9.65</v>
      </c>
      <c r="P14" s="16">
        <f t="shared" si="0"/>
        <v>19.3</v>
      </c>
      <c r="Q14" s="1">
        <v>170</v>
      </c>
      <c r="R14" s="1">
        <f t="shared" si="1"/>
        <v>3281</v>
      </c>
      <c r="S14" s="17">
        <f t="shared" si="2"/>
        <v>98.42999999999999</v>
      </c>
    </row>
    <row r="15" spans="1:19" ht="12.75">
      <c r="A15" s="4">
        <v>12</v>
      </c>
      <c r="B15" s="3" t="s">
        <v>44</v>
      </c>
      <c r="C15" s="1" t="s">
        <v>43</v>
      </c>
      <c r="D15" s="10"/>
      <c r="E15" s="1">
        <v>1</v>
      </c>
      <c r="F15" s="1"/>
      <c r="G15" s="1"/>
      <c r="H15" s="1"/>
      <c r="I15" s="1" t="s">
        <v>23</v>
      </c>
      <c r="J15" s="1"/>
      <c r="K15" s="1"/>
      <c r="L15" s="1"/>
      <c r="M15" s="1"/>
      <c r="N15" s="1"/>
      <c r="O15" s="16">
        <v>8.93</v>
      </c>
      <c r="P15" s="16">
        <f t="shared" si="0"/>
        <v>17.86</v>
      </c>
      <c r="Q15" s="1">
        <v>170</v>
      </c>
      <c r="R15" s="1">
        <f t="shared" si="1"/>
        <v>3036.2</v>
      </c>
      <c r="S15" s="17">
        <f t="shared" si="2"/>
        <v>91.08599999999998</v>
      </c>
    </row>
    <row r="16" spans="1:19" ht="12.75">
      <c r="A16" s="4">
        <v>13</v>
      </c>
      <c r="B16" s="3" t="s">
        <v>32</v>
      </c>
      <c r="C16" s="1" t="s">
        <v>31</v>
      </c>
      <c r="D16" s="1"/>
      <c r="E16" s="12">
        <v>25</v>
      </c>
      <c r="F16" s="1"/>
      <c r="G16" s="1"/>
      <c r="H16" s="1"/>
      <c r="I16" s="1" t="s">
        <v>29</v>
      </c>
      <c r="J16" s="1"/>
      <c r="K16" s="1"/>
      <c r="L16" s="1"/>
      <c r="M16" s="1"/>
      <c r="N16" s="1"/>
      <c r="O16" s="16">
        <v>28.79</v>
      </c>
      <c r="P16" s="16">
        <f>O16*2</f>
        <v>57.58</v>
      </c>
      <c r="Q16" s="1">
        <v>170</v>
      </c>
      <c r="R16" s="1">
        <f>P16*Q16</f>
        <v>9788.6</v>
      </c>
      <c r="S16" s="17">
        <f t="shared" si="2"/>
        <v>293.658</v>
      </c>
    </row>
    <row r="17" spans="1:19" ht="12.75">
      <c r="A17" s="4">
        <v>14</v>
      </c>
      <c r="B17" s="1" t="s">
        <v>33</v>
      </c>
      <c r="C17" s="1" t="s">
        <v>31</v>
      </c>
      <c r="D17" s="1">
        <v>4</v>
      </c>
      <c r="E17" s="1"/>
      <c r="F17" s="1"/>
      <c r="G17" s="1"/>
      <c r="H17" s="1"/>
      <c r="I17" s="1" t="s">
        <v>23</v>
      </c>
      <c r="J17" s="1"/>
      <c r="K17" s="1"/>
      <c r="L17" s="1">
        <v>10</v>
      </c>
      <c r="M17" s="1"/>
      <c r="N17" s="1">
        <v>10</v>
      </c>
      <c r="O17" s="16">
        <v>7.42</v>
      </c>
      <c r="P17" s="16">
        <f t="shared" si="0"/>
        <v>14.84</v>
      </c>
      <c r="Q17" s="1">
        <v>170</v>
      </c>
      <c r="R17" s="1">
        <f t="shared" si="1"/>
        <v>2522.8</v>
      </c>
      <c r="S17" s="17">
        <f t="shared" si="2"/>
        <v>75.684</v>
      </c>
    </row>
    <row r="18" spans="1:19" ht="12.75">
      <c r="A18" s="4">
        <v>15</v>
      </c>
      <c r="B18" s="1" t="s">
        <v>33</v>
      </c>
      <c r="C18" s="1" t="s">
        <v>31</v>
      </c>
      <c r="D18" s="1"/>
      <c r="E18" s="1">
        <v>12</v>
      </c>
      <c r="F18" s="1"/>
      <c r="G18" s="1"/>
      <c r="H18" s="1"/>
      <c r="I18" s="1" t="s">
        <v>29</v>
      </c>
      <c r="J18" s="1"/>
      <c r="K18" s="1"/>
      <c r="L18" s="1">
        <v>10</v>
      </c>
      <c r="M18" s="1"/>
      <c r="N18" s="1">
        <v>10</v>
      </c>
      <c r="O18" s="16">
        <v>22.15</v>
      </c>
      <c r="P18" s="16">
        <f t="shared" si="0"/>
        <v>44.3</v>
      </c>
      <c r="Q18" s="1">
        <v>170</v>
      </c>
      <c r="R18" s="1">
        <f t="shared" si="1"/>
        <v>7530.999999999999</v>
      </c>
      <c r="S18" s="17">
        <f t="shared" si="2"/>
        <v>225.92999999999998</v>
      </c>
    </row>
    <row r="19" spans="1:19" ht="12.75">
      <c r="A19" s="4">
        <v>16</v>
      </c>
      <c r="B19" s="1" t="s">
        <v>34</v>
      </c>
      <c r="C19" s="1" t="s">
        <v>35</v>
      </c>
      <c r="D19" s="1"/>
      <c r="E19" s="1">
        <v>18</v>
      </c>
      <c r="F19" s="1"/>
      <c r="G19" s="1">
        <v>7</v>
      </c>
      <c r="H19" s="1">
        <v>5</v>
      </c>
      <c r="I19" s="1" t="s">
        <v>29</v>
      </c>
      <c r="J19" s="1"/>
      <c r="K19" s="1"/>
      <c r="L19" s="1">
        <v>8</v>
      </c>
      <c r="M19" s="1"/>
      <c r="N19" s="1">
        <v>8</v>
      </c>
      <c r="O19" s="16">
        <v>22.15</v>
      </c>
      <c r="P19" s="16">
        <f t="shared" si="0"/>
        <v>44.3</v>
      </c>
      <c r="Q19" s="1">
        <v>170</v>
      </c>
      <c r="R19" s="1">
        <f t="shared" si="1"/>
        <v>7530.999999999999</v>
      </c>
      <c r="S19" s="17">
        <f>R19*0.03</f>
        <v>225.92999999999998</v>
      </c>
    </row>
    <row r="20" spans="1:19" ht="12.75">
      <c r="A20" s="4">
        <v>17</v>
      </c>
      <c r="B20" s="1" t="s">
        <v>34</v>
      </c>
      <c r="C20" s="1" t="s">
        <v>36</v>
      </c>
      <c r="D20" s="1">
        <v>4</v>
      </c>
      <c r="E20" s="1"/>
      <c r="F20" s="1"/>
      <c r="G20" s="1"/>
      <c r="H20" s="1"/>
      <c r="I20" s="1" t="s">
        <v>23</v>
      </c>
      <c r="J20" s="1"/>
      <c r="K20" s="1"/>
      <c r="L20" s="1">
        <v>8</v>
      </c>
      <c r="M20" s="1"/>
      <c r="N20" s="1">
        <v>8</v>
      </c>
      <c r="O20" s="16">
        <v>5.94</v>
      </c>
      <c r="P20" s="16">
        <f t="shared" si="0"/>
        <v>11.88</v>
      </c>
      <c r="Q20" s="1">
        <v>170</v>
      </c>
      <c r="R20" s="1">
        <f t="shared" si="1"/>
        <v>2019.6000000000001</v>
      </c>
      <c r="S20" s="17">
        <f t="shared" si="2"/>
        <v>60.588</v>
      </c>
    </row>
    <row r="21" spans="1:19" ht="12.75">
      <c r="A21" s="4">
        <v>18</v>
      </c>
      <c r="B21" s="1" t="s">
        <v>34</v>
      </c>
      <c r="C21" s="1" t="s">
        <v>36</v>
      </c>
      <c r="D21" s="1">
        <v>3</v>
      </c>
      <c r="E21" s="1"/>
      <c r="F21" s="1"/>
      <c r="G21" s="1"/>
      <c r="H21" s="1"/>
      <c r="I21" s="1" t="s">
        <v>23</v>
      </c>
      <c r="J21" s="1"/>
      <c r="K21" s="1"/>
      <c r="L21" s="1">
        <v>8</v>
      </c>
      <c r="M21" s="1"/>
      <c r="N21" s="1">
        <v>8</v>
      </c>
      <c r="O21" s="16">
        <v>5.94</v>
      </c>
      <c r="P21" s="16">
        <f t="shared" si="0"/>
        <v>11.88</v>
      </c>
      <c r="Q21" s="1">
        <v>170</v>
      </c>
      <c r="R21" s="1">
        <f t="shared" si="1"/>
        <v>2019.6000000000001</v>
      </c>
      <c r="S21" s="17">
        <f t="shared" si="2"/>
        <v>60.588</v>
      </c>
    </row>
    <row r="22" spans="1:19" ht="25.5">
      <c r="A22" s="4">
        <v>19</v>
      </c>
      <c r="B22" s="3" t="s">
        <v>38</v>
      </c>
      <c r="C22" s="1" t="s">
        <v>37</v>
      </c>
      <c r="D22" s="1">
        <v>4</v>
      </c>
      <c r="E22" s="1"/>
      <c r="F22" s="1"/>
      <c r="G22" s="1"/>
      <c r="H22" s="1"/>
      <c r="I22" s="1" t="s">
        <v>23</v>
      </c>
      <c r="J22" s="1"/>
      <c r="K22" s="1"/>
      <c r="L22" s="1"/>
      <c r="M22" s="1">
        <v>11</v>
      </c>
      <c r="N22" s="1">
        <v>11</v>
      </c>
      <c r="O22" s="16">
        <v>9.83</v>
      </c>
      <c r="P22" s="16">
        <f t="shared" si="0"/>
        <v>19.66</v>
      </c>
      <c r="Q22" s="1">
        <v>170</v>
      </c>
      <c r="R22" s="1">
        <f t="shared" si="1"/>
        <v>3342.2</v>
      </c>
      <c r="S22" s="17">
        <f t="shared" si="2"/>
        <v>100.26599999999999</v>
      </c>
    </row>
    <row r="23" spans="1:19" ht="25.5">
      <c r="A23" s="4">
        <v>20</v>
      </c>
      <c r="B23" s="3" t="s">
        <v>38</v>
      </c>
      <c r="C23" s="3" t="s">
        <v>53</v>
      </c>
      <c r="D23" s="1"/>
      <c r="E23" s="1">
        <v>15</v>
      </c>
      <c r="F23" s="1"/>
      <c r="G23" s="1">
        <v>17</v>
      </c>
      <c r="H23" s="1">
        <v>11</v>
      </c>
      <c r="I23" s="1" t="s">
        <v>29</v>
      </c>
      <c r="J23" s="1"/>
      <c r="K23" s="1"/>
      <c r="L23" s="1"/>
      <c r="M23" s="1">
        <v>11</v>
      </c>
      <c r="N23" s="1">
        <v>11</v>
      </c>
      <c r="O23" s="16">
        <v>35.55</v>
      </c>
      <c r="P23" s="16">
        <f t="shared" si="0"/>
        <v>71.1</v>
      </c>
      <c r="Q23" s="1">
        <v>170</v>
      </c>
      <c r="R23" s="1">
        <f>P23*Q23</f>
        <v>12086.999999999998</v>
      </c>
      <c r="S23" s="17">
        <f t="shared" si="2"/>
        <v>362.60999999999996</v>
      </c>
    </row>
    <row r="24" spans="1:19" ht="12.75">
      <c r="A24" s="4">
        <v>21</v>
      </c>
      <c r="B24" s="1" t="s">
        <v>48</v>
      </c>
      <c r="C24" s="1" t="s">
        <v>40</v>
      </c>
      <c r="D24" s="11">
        <v>2</v>
      </c>
      <c r="E24" s="1"/>
      <c r="F24" s="1"/>
      <c r="G24" s="1"/>
      <c r="H24" s="1"/>
      <c r="I24" s="1" t="s">
        <v>23</v>
      </c>
      <c r="J24" s="1"/>
      <c r="K24" s="1"/>
      <c r="L24" s="1">
        <v>6</v>
      </c>
      <c r="M24" s="1"/>
      <c r="N24" s="1">
        <v>6</v>
      </c>
      <c r="O24" s="16">
        <v>4.45</v>
      </c>
      <c r="P24" s="16">
        <f>O24*2</f>
        <v>8.9</v>
      </c>
      <c r="Q24" s="1">
        <v>170</v>
      </c>
      <c r="R24" s="1">
        <f t="shared" si="1"/>
        <v>1513</v>
      </c>
      <c r="S24" s="17">
        <f>R24*0.03</f>
        <v>45.39</v>
      </c>
    </row>
    <row r="25" spans="1:19" ht="12.75">
      <c r="A25" s="4">
        <v>22</v>
      </c>
      <c r="B25" s="11" t="s">
        <v>47</v>
      </c>
      <c r="C25" s="1" t="s">
        <v>37</v>
      </c>
      <c r="D25" s="11">
        <v>4</v>
      </c>
      <c r="E25" s="1"/>
      <c r="F25" s="1"/>
      <c r="G25" s="1"/>
      <c r="H25" s="1"/>
      <c r="I25" s="1" t="s">
        <v>23</v>
      </c>
      <c r="J25" s="1"/>
      <c r="K25" s="1"/>
      <c r="L25" s="1">
        <v>7</v>
      </c>
      <c r="M25" s="1"/>
      <c r="N25" s="1">
        <v>7</v>
      </c>
      <c r="O25" s="16">
        <v>5.2</v>
      </c>
      <c r="P25" s="16">
        <f t="shared" si="0"/>
        <v>10.4</v>
      </c>
      <c r="Q25" s="1">
        <v>170</v>
      </c>
      <c r="R25" s="1">
        <f t="shared" si="1"/>
        <v>1768</v>
      </c>
      <c r="S25" s="17">
        <f t="shared" si="2"/>
        <v>53.04</v>
      </c>
    </row>
    <row r="26" spans="1:19" ht="12.75">
      <c r="A26" s="4">
        <v>23</v>
      </c>
      <c r="B26" s="1" t="s">
        <v>39</v>
      </c>
      <c r="C26" s="1" t="s">
        <v>40</v>
      </c>
      <c r="D26" s="1"/>
      <c r="E26" s="1">
        <v>1</v>
      </c>
      <c r="F26" s="1"/>
      <c r="G26" s="1"/>
      <c r="H26" s="1"/>
      <c r="I26" s="1" t="s">
        <v>23</v>
      </c>
      <c r="J26" s="1"/>
      <c r="K26" s="1"/>
      <c r="L26" s="1">
        <v>11</v>
      </c>
      <c r="M26" s="1"/>
      <c r="N26" s="1">
        <v>11</v>
      </c>
      <c r="O26" s="16">
        <v>8.17</v>
      </c>
      <c r="P26" s="16">
        <f t="shared" si="0"/>
        <v>16.34</v>
      </c>
      <c r="Q26" s="1">
        <v>170</v>
      </c>
      <c r="R26" s="1">
        <f t="shared" si="1"/>
        <v>2777.8</v>
      </c>
      <c r="S26" s="17">
        <f t="shared" si="2"/>
        <v>83.334</v>
      </c>
    </row>
    <row r="27" spans="1:19" ht="12.75">
      <c r="A27" s="4">
        <v>24</v>
      </c>
      <c r="B27" s="3" t="s">
        <v>41</v>
      </c>
      <c r="C27" s="1" t="s">
        <v>40</v>
      </c>
      <c r="D27" s="1"/>
      <c r="E27" s="1">
        <v>30</v>
      </c>
      <c r="F27" s="1"/>
      <c r="G27" s="1"/>
      <c r="H27" s="1"/>
      <c r="I27" s="1" t="s">
        <v>29</v>
      </c>
      <c r="J27" s="1"/>
      <c r="K27" s="1"/>
      <c r="L27" s="1">
        <v>15</v>
      </c>
      <c r="M27" s="1"/>
      <c r="N27" s="1">
        <v>15</v>
      </c>
      <c r="O27" s="16">
        <v>33.22</v>
      </c>
      <c r="P27" s="16">
        <f t="shared" si="0"/>
        <v>66.44</v>
      </c>
      <c r="Q27" s="1">
        <v>170</v>
      </c>
      <c r="R27" s="1">
        <f t="shared" si="1"/>
        <v>11294.8</v>
      </c>
      <c r="S27" s="17">
        <f t="shared" si="2"/>
        <v>338.84399999999994</v>
      </c>
    </row>
    <row r="28" spans="1:19" ht="27" customHeight="1">
      <c r="A28" s="4">
        <v>25</v>
      </c>
      <c r="B28" s="3" t="s">
        <v>49</v>
      </c>
      <c r="C28" s="3" t="s">
        <v>50</v>
      </c>
      <c r="D28" s="1"/>
      <c r="E28" s="1"/>
      <c r="F28" s="1"/>
      <c r="G28" s="1">
        <v>14</v>
      </c>
      <c r="H28" s="1">
        <v>18</v>
      </c>
      <c r="I28" s="1" t="s">
        <v>29</v>
      </c>
      <c r="J28" s="1"/>
      <c r="K28" s="1"/>
      <c r="L28" s="1">
        <v>25</v>
      </c>
      <c r="M28" s="1"/>
      <c r="N28" s="1">
        <v>25</v>
      </c>
      <c r="O28" s="16">
        <v>55.37</v>
      </c>
      <c r="P28" s="16">
        <f t="shared" si="0"/>
        <v>110.74</v>
      </c>
      <c r="Q28" s="1">
        <v>170</v>
      </c>
      <c r="R28" s="1">
        <f t="shared" si="1"/>
        <v>18825.8</v>
      </c>
      <c r="S28" s="17">
        <f t="shared" si="2"/>
        <v>564.774</v>
      </c>
    </row>
    <row r="29" spans="1:19" ht="27.75" customHeight="1">
      <c r="A29" s="4">
        <v>26</v>
      </c>
      <c r="B29" s="3" t="s">
        <v>51</v>
      </c>
      <c r="C29" s="3" t="s">
        <v>50</v>
      </c>
      <c r="D29" s="1"/>
      <c r="E29" s="1"/>
      <c r="F29" s="1"/>
      <c r="G29" s="1">
        <v>26</v>
      </c>
      <c r="H29" s="1">
        <v>26</v>
      </c>
      <c r="I29" s="1" t="s">
        <v>29</v>
      </c>
      <c r="J29" s="1"/>
      <c r="K29" s="1"/>
      <c r="L29" s="1">
        <v>18</v>
      </c>
      <c r="M29" s="1"/>
      <c r="N29" s="1">
        <v>18</v>
      </c>
      <c r="O29" s="16">
        <v>39.87</v>
      </c>
      <c r="P29" s="16">
        <f t="shared" si="0"/>
        <v>79.74</v>
      </c>
      <c r="Q29" s="1">
        <v>170</v>
      </c>
      <c r="R29" s="1">
        <f t="shared" si="1"/>
        <v>13555.8</v>
      </c>
      <c r="S29" s="17">
        <f t="shared" si="2"/>
        <v>406.674</v>
      </c>
    </row>
    <row r="30" spans="1:19" ht="25.5">
      <c r="A30" s="4">
        <v>27</v>
      </c>
      <c r="B30" s="3" t="s">
        <v>52</v>
      </c>
      <c r="C30" s="3" t="s">
        <v>50</v>
      </c>
      <c r="D30" s="1"/>
      <c r="E30" s="1"/>
      <c r="F30" s="1"/>
      <c r="G30" s="1">
        <v>13</v>
      </c>
      <c r="H30" s="1">
        <v>20</v>
      </c>
      <c r="I30" s="1" t="s">
        <v>29</v>
      </c>
      <c r="J30" s="1"/>
      <c r="K30" s="1"/>
      <c r="L30" s="1">
        <v>32</v>
      </c>
      <c r="M30" s="1"/>
      <c r="N30" s="1">
        <v>32</v>
      </c>
      <c r="O30" s="16">
        <v>70.87</v>
      </c>
      <c r="P30" s="16">
        <f t="shared" si="0"/>
        <v>141.74</v>
      </c>
      <c r="Q30" s="1">
        <v>170</v>
      </c>
      <c r="R30" s="1">
        <f t="shared" si="1"/>
        <v>24095.800000000003</v>
      </c>
      <c r="S30" s="17">
        <f t="shared" si="2"/>
        <v>722.874</v>
      </c>
    </row>
    <row r="31" spans="1:19" ht="25.5">
      <c r="A31" s="4">
        <v>28</v>
      </c>
      <c r="B31" s="14" t="s">
        <v>54</v>
      </c>
      <c r="C31" s="3" t="s">
        <v>50</v>
      </c>
      <c r="D31" s="1"/>
      <c r="E31" s="1"/>
      <c r="F31" s="1"/>
      <c r="G31" s="13">
        <v>9</v>
      </c>
      <c r="H31" s="13">
        <v>25</v>
      </c>
      <c r="I31" s="1" t="s">
        <v>29</v>
      </c>
      <c r="J31" s="1"/>
      <c r="K31" s="1"/>
      <c r="L31" s="1">
        <v>17</v>
      </c>
      <c r="M31" s="1"/>
      <c r="N31" s="13">
        <v>17</v>
      </c>
      <c r="O31" s="16">
        <v>37.65</v>
      </c>
      <c r="P31" s="16">
        <f t="shared" si="0"/>
        <v>75.3</v>
      </c>
      <c r="Q31" s="1">
        <v>170</v>
      </c>
      <c r="R31" s="1">
        <f t="shared" si="1"/>
        <v>12801</v>
      </c>
      <c r="S31" s="17">
        <f t="shared" si="2"/>
        <v>384.03</v>
      </c>
    </row>
    <row r="32" spans="1:19" ht="25.5">
      <c r="A32" s="4">
        <v>29</v>
      </c>
      <c r="B32" s="14" t="s">
        <v>55</v>
      </c>
      <c r="C32" s="3" t="s">
        <v>50</v>
      </c>
      <c r="D32" s="1"/>
      <c r="E32" s="1"/>
      <c r="F32" s="1"/>
      <c r="G32" s="13">
        <v>13</v>
      </c>
      <c r="H32" s="13">
        <v>17</v>
      </c>
      <c r="I32" s="1" t="s">
        <v>29</v>
      </c>
      <c r="J32" s="1"/>
      <c r="K32" s="1"/>
      <c r="L32" s="1">
        <v>10</v>
      </c>
      <c r="M32" s="1"/>
      <c r="N32" s="13">
        <v>10</v>
      </c>
      <c r="O32" s="16">
        <v>22.15</v>
      </c>
      <c r="P32" s="16">
        <f t="shared" si="0"/>
        <v>44.3</v>
      </c>
      <c r="Q32" s="1">
        <v>170</v>
      </c>
      <c r="R32" s="1">
        <f t="shared" si="1"/>
        <v>7530.999999999999</v>
      </c>
      <c r="S32" s="17">
        <f t="shared" si="2"/>
        <v>225.92999999999998</v>
      </c>
    </row>
    <row r="33" spans="1:19" ht="25.5">
      <c r="A33" s="4">
        <v>30</v>
      </c>
      <c r="B33" s="3" t="s">
        <v>56</v>
      </c>
      <c r="C33" s="3" t="s">
        <v>50</v>
      </c>
      <c r="D33" s="1"/>
      <c r="E33" s="1"/>
      <c r="F33" s="1"/>
      <c r="G33" s="1">
        <v>20</v>
      </c>
      <c r="H33" s="1">
        <v>25</v>
      </c>
      <c r="I33" s="1" t="s">
        <v>29</v>
      </c>
      <c r="J33" s="1"/>
      <c r="K33" s="1"/>
      <c r="L33" s="1">
        <v>24</v>
      </c>
      <c r="M33" s="1"/>
      <c r="N33" s="1">
        <v>24</v>
      </c>
      <c r="O33" s="16">
        <v>53.15</v>
      </c>
      <c r="P33" s="16">
        <f t="shared" si="0"/>
        <v>106.3</v>
      </c>
      <c r="Q33" s="1">
        <v>170</v>
      </c>
      <c r="R33" s="1">
        <f t="shared" si="1"/>
        <v>18071</v>
      </c>
      <c r="S33" s="17">
        <f t="shared" si="2"/>
        <v>542.13</v>
      </c>
    </row>
    <row r="34" spans="1:19" ht="25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5" t="s">
        <v>19</v>
      </c>
      <c r="R34" s="4">
        <f>SUM(R4:R33)</f>
        <v>193494</v>
      </c>
      <c r="S34" s="1"/>
    </row>
    <row r="35" spans="17:19" ht="25.5">
      <c r="Q35" s="30" t="s">
        <v>20</v>
      </c>
      <c r="R35" s="18">
        <f>R34*1.13</f>
        <v>218648.21999999997</v>
      </c>
      <c r="S35" s="19"/>
    </row>
    <row r="36" spans="10:18" ht="12.75">
      <c r="J36" s="31" t="s">
        <v>65</v>
      </c>
      <c r="K36" s="32"/>
      <c r="L36" s="32"/>
      <c r="M36" s="32"/>
      <c r="N36" s="32"/>
      <c r="O36" s="32"/>
      <c r="P36" s="32"/>
      <c r="Q36" s="33"/>
      <c r="R36" s="1">
        <v>232192</v>
      </c>
    </row>
    <row r="37" spans="13:14" ht="14.25">
      <c r="M37" s="25" t="s">
        <v>58</v>
      </c>
      <c r="N37" s="40">
        <v>40767</v>
      </c>
    </row>
    <row r="38" ht="13.5">
      <c r="M38" s="26"/>
    </row>
    <row r="39" spans="13:17" ht="25.5" customHeight="1">
      <c r="M39" s="37" t="s">
        <v>59</v>
      </c>
      <c r="N39" s="39"/>
      <c r="O39" s="38"/>
      <c r="P39" s="34" t="s">
        <v>60</v>
      </c>
      <c r="Q39" s="34"/>
    </row>
    <row r="40" spans="13:17" ht="12.75">
      <c r="M40" s="35" t="s">
        <v>61</v>
      </c>
      <c r="N40" s="36"/>
      <c r="O40" s="36"/>
      <c r="P40" s="35" t="s">
        <v>62</v>
      </c>
      <c r="Q40" s="35"/>
    </row>
    <row r="41" spans="13:17" ht="12.75">
      <c r="M41" s="36"/>
      <c r="N41" s="36"/>
      <c r="O41" s="36"/>
      <c r="P41" s="35"/>
      <c r="Q41" s="35"/>
    </row>
    <row r="42" spans="13:17" ht="12.75">
      <c r="M42" s="36"/>
      <c r="N42" s="36"/>
      <c r="O42" s="36"/>
      <c r="P42" s="35"/>
      <c r="Q42" s="35"/>
    </row>
    <row r="43" spans="13:17" ht="12.75">
      <c r="M43" s="36"/>
      <c r="N43" s="36"/>
      <c r="O43" s="36"/>
      <c r="P43" s="35"/>
      <c r="Q43" s="35"/>
    </row>
    <row r="44" spans="13:17" ht="14.25" customHeight="1">
      <c r="M44" s="36"/>
      <c r="N44" s="36"/>
      <c r="O44" s="36"/>
      <c r="P44" s="35"/>
      <c r="Q44" s="35"/>
    </row>
    <row r="45" spans="13:17" ht="12.75">
      <c r="M45" s="36"/>
      <c r="N45" s="36"/>
      <c r="O45" s="36"/>
      <c r="P45" s="35"/>
      <c r="Q45" s="35"/>
    </row>
    <row r="46" spans="13:17" ht="12.75">
      <c r="M46" s="36"/>
      <c r="N46" s="36"/>
      <c r="O46" s="36"/>
      <c r="P46" s="35"/>
      <c r="Q46" s="35"/>
    </row>
    <row r="47" spans="13:17" ht="12.75" customHeight="1">
      <c r="M47" s="28" t="s">
        <v>63</v>
      </c>
      <c r="N47" s="28"/>
      <c r="O47" s="28"/>
      <c r="P47" s="28"/>
      <c r="Q47" s="27"/>
    </row>
    <row r="48" spans="13:17" ht="12.75" customHeight="1">
      <c r="M48" s="29" t="s">
        <v>64</v>
      </c>
      <c r="N48" s="29"/>
      <c r="O48" s="29"/>
      <c r="P48" s="29"/>
      <c r="Q48" s="29"/>
    </row>
    <row r="49" spans="13:17" ht="12.75">
      <c r="M49" s="29"/>
      <c r="N49" s="29"/>
      <c r="O49" s="29"/>
      <c r="P49" s="29"/>
      <c r="Q49" s="29"/>
    </row>
    <row r="50" spans="13:17" ht="12.75">
      <c r="M50" s="29"/>
      <c r="N50" s="29"/>
      <c r="O50" s="29"/>
      <c r="P50" s="29"/>
      <c r="Q50" s="27"/>
    </row>
  </sheetData>
  <sheetProtection/>
  <mergeCells count="11">
    <mergeCell ref="M47:P47"/>
    <mergeCell ref="M50:P50"/>
    <mergeCell ref="M48:Q49"/>
    <mergeCell ref="M40:O46"/>
    <mergeCell ref="P40:Q46"/>
    <mergeCell ref="D2:H2"/>
    <mergeCell ref="K2:N2"/>
    <mergeCell ref="A1:S1"/>
    <mergeCell ref="P39:Q39"/>
    <mergeCell ref="J36:Q36"/>
    <mergeCell ref="M39:O39"/>
  </mergeCells>
  <printOptions/>
  <pageMargins left="0.7480314960629921" right="0.7480314960629921" top="0" bottom="0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YPESDDA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2011-08-26T10:09:57Z</cp:lastPrinted>
  <dcterms:created xsi:type="dcterms:W3CDTF">2011-05-16T06:02:37Z</dcterms:created>
  <dcterms:modified xsi:type="dcterms:W3CDTF">2011-08-26T10:10:08Z</dcterms:modified>
  <cp:category/>
  <cp:version/>
  <cp:contentType/>
  <cp:contentStatus/>
</cp:coreProperties>
</file>